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720" yWindow="510" windowWidth="22110" windowHeight="1180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6" i="1" l="1"/>
  <c r="C5" i="1"/>
  <c r="H7" i="1"/>
  <c r="J3" i="1"/>
  <c r="L3" i="1" s="1"/>
  <c r="I3" i="1"/>
  <c r="K3" i="1" s="1"/>
  <c r="I6" i="1"/>
  <c r="K6" i="1" s="1"/>
  <c r="O6" i="1" s="1"/>
  <c r="J6" i="1"/>
  <c r="L6" i="1" s="1"/>
  <c r="I5" i="1"/>
  <c r="K5" i="1" s="1"/>
  <c r="J5" i="1"/>
  <c r="L5" i="1" s="1"/>
  <c r="I4" i="1"/>
  <c r="K4" i="1" s="1"/>
  <c r="J4" i="1"/>
  <c r="L4" i="1" s="1"/>
  <c r="I7" i="1"/>
  <c r="K7" i="1" s="1"/>
  <c r="J7" i="1"/>
  <c r="L7" i="1" s="1"/>
  <c r="C7" i="1"/>
  <c r="C4" i="1"/>
  <c r="C8" i="1" s="1"/>
  <c r="N9" i="1"/>
  <c r="C3" i="1"/>
  <c r="O9" i="1"/>
  <c r="D8" i="1"/>
  <c r="H6" i="1"/>
  <c r="H5" i="1"/>
  <c r="H4" i="1"/>
  <c r="H3" i="1"/>
  <c r="B8" i="1"/>
  <c r="J8" i="1" l="1"/>
  <c r="M3" i="1"/>
  <c r="N3" i="1" s="1"/>
  <c r="M5" i="1"/>
  <c r="N5" i="1" s="1"/>
  <c r="O5" i="1"/>
  <c r="I8" i="1"/>
  <c r="M6" i="1"/>
  <c r="N6" i="1" s="1"/>
  <c r="M7" i="1"/>
  <c r="N7" i="1" s="1"/>
  <c r="O7" i="1"/>
  <c r="L8" i="1"/>
  <c r="M4" i="1"/>
  <c r="K8" i="1"/>
  <c r="O11" i="1" l="1"/>
  <c r="O16" i="1" s="1"/>
  <c r="M8" i="1"/>
  <c r="M11" i="1" s="1"/>
  <c r="M12" i="1" s="1"/>
  <c r="M16" i="1" s="1"/>
  <c r="N4" i="1"/>
  <c r="N11" i="1" s="1"/>
  <c r="N16" i="1" s="1"/>
  <c r="P11" i="1" l="1"/>
</calcChain>
</file>

<file path=xl/sharedStrings.xml><?xml version="1.0" encoding="utf-8"?>
<sst xmlns="http://schemas.openxmlformats.org/spreadsheetml/2006/main" count="50" uniqueCount="45">
  <si>
    <t>Reiskosten</t>
  </si>
  <si>
    <t>Tarief/mnd.</t>
  </si>
  <si>
    <t>Mnd./jr</t>
  </si>
  <si>
    <t>Overhead/jr.</t>
  </si>
  <si>
    <t>cat. 2 Sen. Scient. Staff</t>
  </si>
  <si>
    <t>Aantal</t>
  </si>
  <si>
    <t>Tarief (marg.)</t>
  </si>
  <si>
    <t>Mnd.</t>
  </si>
  <si>
    <t>EUR/uur</t>
  </si>
  <si>
    <t>Tarief</t>
  </si>
  <si>
    <t>Tarief (overhead)</t>
  </si>
  <si>
    <t>EUR/mnd.</t>
  </si>
  <si>
    <t>EUR/jr.</t>
  </si>
  <si>
    <t>Kosten</t>
  </si>
  <si>
    <t>cat. 1 Head of Dept.</t>
  </si>
  <si>
    <t>EUR/looptijd</t>
  </si>
  <si>
    <t>Reiskosten / fte*jaar</t>
  </si>
  <si>
    <t>Fte/jr</t>
  </si>
  <si>
    <t>Subtotaal</t>
  </si>
  <si>
    <t>Uren/jaar</t>
  </si>
  <si>
    <t>"Winst"</t>
  </si>
  <si>
    <t>Inkomsten</t>
  </si>
  <si>
    <t>Uitgaven</t>
  </si>
  <si>
    <t>Apparatuur</t>
  </si>
  <si>
    <t>Overheads</t>
  </si>
  <si>
    <t>Personeel/jr.</t>
  </si>
  <si>
    <t>Personeel</t>
  </si>
  <si>
    <t>EU RTD projecten (in EUR)</t>
  </si>
  <si>
    <t>EG-bijdrage management</t>
  </si>
  <si>
    <t>Subtotaal projectkosten R&amp;D</t>
  </si>
  <si>
    <t>Totaal EG-bijdrage</t>
  </si>
  <si>
    <t>EG-bijdrage R&amp;D</t>
  </si>
  <si>
    <t>EG-bijdrage audit</t>
  </si>
  <si>
    <t>cat. 5 Sen. Prog. (extern)</t>
  </si>
  <si>
    <t>EG-bijdrage training disseminatie</t>
  </si>
  <si>
    <t>Looptijd project (mnd)</t>
  </si>
  <si>
    <t>cat. 4 Jun. Scient. Staff (OIO)</t>
  </si>
  <si>
    <t xml:space="preserve">cat. 3 Scient. Staff  </t>
  </si>
  <si>
    <t>Looptijd head of dept</t>
  </si>
  <si>
    <t xml:space="preserve">Looptijd postdoc </t>
  </si>
  <si>
    <t>budget wordt</t>
  </si>
  <si>
    <t>Berekening IP-LinkedTV (Lynda Hardman)</t>
  </si>
  <si>
    <t>Datum: 24 mei 2011</t>
  </si>
  <si>
    <t>laatste 6 maanden  OIO uit projectwinst</t>
  </si>
  <si>
    <t xml:space="preserve">3 maanden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</si>
</sst>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6" x14ac:knownFonts="1">
    <font>
      <sz val="10"/>
      <name val="Arial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4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1" fontId="1" fillId="0" borderId="4" xfId="0" applyNumberFormat="1" applyFont="1" applyBorder="1"/>
    <xf numFmtId="0" fontId="2" fillId="0" borderId="5" xfId="0" applyFont="1" applyBorder="1" applyAlignment="1">
      <alignment horizontal="center"/>
    </xf>
    <xf numFmtId="0" fontId="2" fillId="0" borderId="5" xfId="0" applyFont="1" applyBorder="1"/>
    <xf numFmtId="0" fontId="2" fillId="0" borderId="6" xfId="0" applyFont="1" applyBorder="1" applyAlignment="1">
      <alignment horizontal="center"/>
    </xf>
    <xf numFmtId="0" fontId="1" fillId="0" borderId="7" xfId="0" applyFont="1" applyBorder="1"/>
    <xf numFmtId="0" fontId="1" fillId="0" borderId="5" xfId="0" applyFont="1" applyBorder="1" applyAlignment="1">
      <alignment horizontal="center"/>
    </xf>
    <xf numFmtId="9" fontId="1" fillId="0" borderId="5" xfId="0" applyNumberFormat="1" applyFont="1" applyBorder="1" applyAlignment="1">
      <alignment horizontal="center"/>
    </xf>
    <xf numFmtId="2" fontId="1" fillId="0" borderId="5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2" fontId="1" fillId="0" borderId="8" xfId="0" applyNumberFormat="1" applyFont="1" applyBorder="1" applyAlignment="1">
      <alignment horizontal="right"/>
    </xf>
    <xf numFmtId="0" fontId="1" fillId="0" borderId="9" xfId="0" applyFont="1" applyBorder="1"/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2" fillId="2" borderId="12" xfId="0" applyFont="1" applyFill="1" applyBorder="1" applyAlignment="1"/>
    <xf numFmtId="1" fontId="1" fillId="0" borderId="5" xfId="0" applyNumberFormat="1" applyFont="1" applyBorder="1"/>
    <xf numFmtId="0" fontId="1" fillId="3" borderId="12" xfId="0" applyFont="1" applyFill="1" applyBorder="1"/>
    <xf numFmtId="1" fontId="1" fillId="0" borderId="2" xfId="0" applyNumberFormat="1" applyFont="1" applyBorder="1"/>
    <xf numFmtId="1" fontId="1" fillId="0" borderId="6" xfId="0" applyNumberFormat="1" applyFont="1" applyBorder="1"/>
    <xf numFmtId="1" fontId="1" fillId="0" borderId="7" xfId="0" applyNumberFormat="1" applyFont="1" applyBorder="1"/>
    <xf numFmtId="0" fontId="2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1" fontId="1" fillId="0" borderId="1" xfId="0" applyNumberFormat="1" applyFont="1" applyBorder="1"/>
    <xf numFmtId="0" fontId="2" fillId="0" borderId="7" xfId="0" applyFont="1" applyBorder="1"/>
    <xf numFmtId="2" fontId="1" fillId="0" borderId="12" xfId="0" applyNumberFormat="1" applyFont="1" applyBorder="1" applyAlignment="1">
      <alignment horizontal="center"/>
    </xf>
    <xf numFmtId="1" fontId="1" fillId="0" borderId="12" xfId="0" applyNumberFormat="1" applyFont="1" applyBorder="1"/>
    <xf numFmtId="0" fontId="2" fillId="0" borderId="7" xfId="0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1" fontId="3" fillId="0" borderId="7" xfId="0" applyNumberFormat="1" applyFont="1" applyFill="1" applyBorder="1"/>
    <xf numFmtId="1" fontId="3" fillId="0" borderId="6" xfId="0" applyNumberFormat="1" applyFont="1" applyFill="1" applyBorder="1"/>
    <xf numFmtId="1" fontId="1" fillId="0" borderId="7" xfId="0" applyNumberFormat="1" applyFont="1" applyFill="1" applyBorder="1"/>
    <xf numFmtId="2" fontId="1" fillId="0" borderId="13" xfId="0" applyNumberFormat="1" applyFont="1" applyBorder="1" applyAlignment="1">
      <alignment horizontal="center"/>
    </xf>
    <xf numFmtId="1" fontId="1" fillId="0" borderId="10" xfId="0" applyNumberFormat="1" applyFont="1" applyBorder="1"/>
    <xf numFmtId="1" fontId="3" fillId="0" borderId="10" xfId="0" applyNumberFormat="1" applyFont="1" applyFill="1" applyBorder="1"/>
    <xf numFmtId="1" fontId="3" fillId="0" borderId="1" xfId="0" applyNumberFormat="1" applyFont="1" applyFill="1" applyBorder="1"/>
    <xf numFmtId="0" fontId="1" fillId="0" borderId="14" xfId="0" applyFont="1" applyBorder="1"/>
    <xf numFmtId="0" fontId="1" fillId="0" borderId="0" xfId="0" applyFont="1" applyBorder="1" applyAlignment="1"/>
    <xf numFmtId="1" fontId="1" fillId="0" borderId="8" xfId="0" applyNumberFormat="1" applyFont="1" applyBorder="1"/>
    <xf numFmtId="1" fontId="1" fillId="0" borderId="1" xfId="0" applyNumberFormat="1" applyFont="1" applyFill="1" applyBorder="1" applyAlignment="1">
      <alignment horizontal="right"/>
    </xf>
    <xf numFmtId="1" fontId="1" fillId="0" borderId="8" xfId="0" applyNumberFormat="1" applyFont="1" applyFill="1" applyBorder="1" applyAlignment="1">
      <alignment horizontal="right"/>
    </xf>
    <xf numFmtId="1" fontId="1" fillId="0" borderId="2" xfId="0" applyNumberFormat="1" applyFont="1" applyFill="1" applyBorder="1" applyAlignment="1">
      <alignment horizontal="right"/>
    </xf>
    <xf numFmtId="0" fontId="2" fillId="0" borderId="0" xfId="0" applyFont="1" applyBorder="1" applyAlignment="1"/>
    <xf numFmtId="1" fontId="1" fillId="0" borderId="0" xfId="0" applyNumberFormat="1" applyFont="1" applyBorder="1"/>
    <xf numFmtId="0" fontId="2" fillId="4" borderId="12" xfId="0" applyFont="1" applyFill="1" applyBorder="1" applyAlignment="1">
      <alignment horizontal="left"/>
    </xf>
    <xf numFmtId="0" fontId="1" fillId="0" borderId="0" xfId="0" applyFont="1" applyFill="1" applyBorder="1"/>
    <xf numFmtId="0" fontId="1" fillId="0" borderId="0" xfId="0" applyNumberFormat="1" applyFont="1" applyFill="1" applyBorder="1" applyAlignment="1">
      <alignment horizontal="center"/>
    </xf>
    <xf numFmtId="1" fontId="2" fillId="0" borderId="0" xfId="0" applyNumberFormat="1" applyFont="1" applyFill="1" applyBorder="1"/>
    <xf numFmtId="9" fontId="1" fillId="0" borderId="0" xfId="0" applyNumberFormat="1" applyFont="1" applyFill="1" applyBorder="1" applyAlignment="1">
      <alignment horizontal="center"/>
    </xf>
    <xf numFmtId="0" fontId="3" fillId="0" borderId="10" xfId="0" applyFont="1" applyBorder="1"/>
    <xf numFmtId="0" fontId="2" fillId="0" borderId="7" xfId="0" applyFont="1" applyBorder="1" applyAlignment="1"/>
    <xf numFmtId="0" fontId="1" fillId="3" borderId="7" xfId="0" applyFont="1" applyFill="1" applyBorder="1"/>
    <xf numFmtId="9" fontId="1" fillId="3" borderId="7" xfId="0" applyNumberFormat="1" applyFont="1" applyFill="1" applyBorder="1" applyAlignment="1">
      <alignment horizontal="center"/>
    </xf>
    <xf numFmtId="2" fontId="1" fillId="0" borderId="7" xfId="0" applyNumberFormat="1" applyFont="1" applyBorder="1" applyAlignment="1">
      <alignment horizontal="right"/>
    </xf>
    <xf numFmtId="0" fontId="2" fillId="0" borderId="7" xfId="0" applyFont="1" applyFill="1" applyBorder="1"/>
    <xf numFmtId="1" fontId="3" fillId="0" borderId="10" xfId="0" applyNumberFormat="1" applyFont="1" applyFill="1" applyBorder="1" applyAlignment="1">
      <alignment horizontal="right"/>
    </xf>
    <xf numFmtId="1" fontId="3" fillId="0" borderId="1" xfId="0" applyNumberFormat="1" applyFont="1" applyFill="1" applyBorder="1" applyAlignment="1">
      <alignment horizontal="right"/>
    </xf>
    <xf numFmtId="0" fontId="5" fillId="0" borderId="12" xfId="0" applyFont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164" fontId="1" fillId="4" borderId="5" xfId="0" applyNumberFormat="1" applyFont="1" applyFill="1" applyBorder="1" applyAlignment="1">
      <alignment horizontal="center"/>
    </xf>
    <xf numFmtId="2" fontId="1" fillId="4" borderId="5" xfId="0" applyNumberFormat="1" applyFont="1" applyFill="1" applyBorder="1" applyAlignment="1">
      <alignment horizontal="center"/>
    </xf>
    <xf numFmtId="2" fontId="1" fillId="4" borderId="5" xfId="0" applyNumberFormat="1" applyFont="1" applyFill="1" applyBorder="1" applyAlignment="1">
      <alignment horizontal="right"/>
    </xf>
    <xf numFmtId="1" fontId="3" fillId="4" borderId="5" xfId="0" applyNumberFormat="1" applyFont="1" applyFill="1" applyBorder="1"/>
    <xf numFmtId="1" fontId="1" fillId="4" borderId="5" xfId="0" applyNumberFormat="1" applyFont="1" applyFill="1" applyBorder="1"/>
    <xf numFmtId="0" fontId="1" fillId="4" borderId="12" xfId="0" applyFont="1" applyFill="1" applyBorder="1" applyAlignment="1">
      <alignment horizontal="center"/>
    </xf>
    <xf numFmtId="0" fontId="1" fillId="4" borderId="5" xfId="0" applyFont="1" applyFill="1" applyBorder="1"/>
    <xf numFmtId="0" fontId="1" fillId="4" borderId="6" xfId="0" applyFont="1" applyFill="1" applyBorder="1" applyAlignment="1">
      <alignment horizontal="center"/>
    </xf>
    <xf numFmtId="0" fontId="1" fillId="4" borderId="12" xfId="0" applyFont="1" applyFill="1" applyBorder="1"/>
    <xf numFmtId="0" fontId="1" fillId="4" borderId="4" xfId="0" applyFont="1" applyFill="1" applyBorder="1"/>
    <xf numFmtId="0" fontId="1" fillId="4" borderId="3" xfId="0" applyFont="1" applyFill="1" applyBorder="1"/>
    <xf numFmtId="1" fontId="1" fillId="4" borderId="17" xfId="0" applyNumberFormat="1" applyFont="1" applyFill="1" applyBorder="1"/>
    <xf numFmtId="1" fontId="1" fillId="4" borderId="18" xfId="0" applyNumberFormat="1" applyFont="1" applyFill="1" applyBorder="1"/>
    <xf numFmtId="1" fontId="1" fillId="4" borderId="19" xfId="0" applyNumberFormat="1" applyFont="1" applyFill="1" applyBorder="1"/>
    <xf numFmtId="9" fontId="1" fillId="5" borderId="20" xfId="0" applyNumberFormat="1" applyFont="1" applyFill="1" applyBorder="1" applyAlignment="1">
      <alignment horizontal="center"/>
    </xf>
    <xf numFmtId="2" fontId="1" fillId="0" borderId="0" xfId="0" applyNumberFormat="1" applyFont="1"/>
    <xf numFmtId="2" fontId="1" fillId="0" borderId="0" xfId="0" applyNumberFormat="1" applyFont="1" applyFill="1" applyBorder="1" applyAlignment="1">
      <alignment horizontal="center"/>
    </xf>
    <xf numFmtId="0" fontId="1" fillId="0" borderId="0" xfId="0" applyFont="1" applyAlignment="1"/>
    <xf numFmtId="164" fontId="1" fillId="0" borderId="5" xfId="0" applyNumberFormat="1" applyFont="1" applyBorder="1" applyAlignment="1">
      <alignment horizontal="center"/>
    </xf>
    <xf numFmtId="2" fontId="1" fillId="0" borderId="5" xfId="0" applyNumberFormat="1" applyFont="1" applyBorder="1" applyAlignment="1">
      <alignment horizontal="right"/>
    </xf>
    <xf numFmtId="1" fontId="3" fillId="0" borderId="5" xfId="0" applyNumberFormat="1" applyFont="1" applyFill="1" applyBorder="1"/>
    <xf numFmtId="164" fontId="1" fillId="0" borderId="0" xfId="0" applyNumberFormat="1" applyFont="1" applyFill="1" applyBorder="1" applyAlignment="1">
      <alignment horizontal="center"/>
    </xf>
    <xf numFmtId="3" fontId="3" fillId="3" borderId="21" xfId="0" applyNumberFormat="1" applyFont="1" applyFill="1" applyBorder="1"/>
    <xf numFmtId="3" fontId="1" fillId="0" borderId="7" xfId="0" applyNumberFormat="1" applyFont="1" applyBorder="1"/>
    <xf numFmtId="3" fontId="1" fillId="0" borderId="4" xfId="0" applyNumberFormat="1" applyFont="1" applyBorder="1"/>
    <xf numFmtId="3" fontId="2" fillId="3" borderId="22" xfId="0" applyNumberFormat="1" applyFont="1" applyFill="1" applyBorder="1"/>
    <xf numFmtId="3" fontId="1" fillId="0" borderId="1" xfId="0" applyNumberFormat="1" applyFont="1" applyBorder="1"/>
    <xf numFmtId="3" fontId="1" fillId="0" borderId="10" xfId="0" applyNumberFormat="1" applyFont="1" applyBorder="1"/>
    <xf numFmtId="3" fontId="2" fillId="3" borderId="12" xfId="0" applyNumberFormat="1" applyFont="1" applyFill="1" applyBorder="1" applyAlignment="1">
      <alignment horizontal="right"/>
    </xf>
    <xf numFmtId="3" fontId="2" fillId="3" borderId="23" xfId="0" applyNumberFormat="1" applyFont="1" applyFill="1" applyBorder="1" applyAlignment="1">
      <alignment horizontal="right"/>
    </xf>
    <xf numFmtId="3" fontId="2" fillId="3" borderId="21" xfId="0" applyNumberFormat="1" applyFont="1" applyFill="1" applyBorder="1"/>
    <xf numFmtId="3" fontId="1" fillId="0" borderId="2" xfId="0" applyNumberFormat="1" applyFont="1" applyBorder="1"/>
    <xf numFmtId="3" fontId="2" fillId="3" borderId="16" xfId="0" applyNumberFormat="1" applyFont="1" applyFill="1" applyBorder="1"/>
    <xf numFmtId="14" fontId="1" fillId="0" borderId="0" xfId="0" applyNumberFormat="1" applyFont="1" applyFill="1" applyAlignment="1">
      <alignment horizontal="left"/>
    </xf>
    <xf numFmtId="1" fontId="2" fillId="0" borderId="0" xfId="0" applyNumberFormat="1" applyFont="1" applyBorder="1"/>
    <xf numFmtId="4" fontId="1" fillId="0" borderId="0" xfId="0" applyNumberFormat="1" applyFont="1" applyBorder="1"/>
    <xf numFmtId="1" fontId="1" fillId="0" borderId="0" xfId="0" applyNumberFormat="1" applyFont="1" applyBorder="1" applyAlignment="1">
      <alignment horizontal="center"/>
    </xf>
    <xf numFmtId="165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/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top" wrapText="1"/>
    </xf>
    <xf numFmtId="1" fontId="1" fillId="0" borderId="7" xfId="0" applyNumberFormat="1" applyFont="1" applyBorder="1" applyAlignment="1">
      <alignment horizontal="right"/>
    </xf>
    <xf numFmtId="0" fontId="1" fillId="0" borderId="0" xfId="0" applyFont="1" applyBorder="1" applyAlignment="1">
      <alignment horizontal="left" vertical="top" wrapText="1"/>
    </xf>
    <xf numFmtId="0" fontId="0" fillId="0" borderId="0" xfId="0" applyAlignment="1"/>
    <xf numFmtId="0" fontId="0" fillId="4" borderId="23" xfId="0" applyFill="1" applyBorder="1" applyAlignment="1"/>
    <xf numFmtId="0" fontId="0" fillId="4" borderId="13" xfId="0" applyFill="1" applyBorder="1" applyAlignment="1"/>
    <xf numFmtId="0" fontId="0" fillId="4" borderId="15" xfId="0" applyFill="1" applyBorder="1" applyAlignment="1"/>
    <xf numFmtId="0" fontId="1" fillId="4" borderId="24" xfId="0" applyFont="1" applyFill="1" applyBorder="1" applyAlignment="1">
      <alignment horizontal="center"/>
    </xf>
    <xf numFmtId="0" fontId="0" fillId="4" borderId="4" xfId="0" applyFill="1" applyBorder="1" applyAlignment="1"/>
    <xf numFmtId="0" fontId="0" fillId="4" borderId="9" xfId="0" applyFill="1" applyBorder="1" applyAlignment="1"/>
    <xf numFmtId="9" fontId="1" fillId="4" borderId="12" xfId="0" applyNumberFormat="1" applyFont="1" applyFill="1" applyBorder="1" applyAlignment="1">
      <alignment horizontal="center"/>
    </xf>
    <xf numFmtId="0" fontId="0" fillId="4" borderId="5" xfId="0" applyFill="1" applyBorder="1" applyAlignment="1"/>
    <xf numFmtId="0" fontId="2" fillId="0" borderId="0" xfId="0" applyFont="1" applyAlignment="1"/>
    <xf numFmtId="0" fontId="1" fillId="0" borderId="12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3" fontId="2" fillId="0" borderId="0" xfId="0" applyNumberFormat="1" applyFont="1" applyFill="1" applyBorder="1"/>
    <xf numFmtId="0" fontId="1" fillId="0" borderId="0" xfId="0" applyFont="1" applyFill="1"/>
    <xf numFmtId="0" fontId="0" fillId="0" borderId="0" xfId="0" applyFill="1" applyBorder="1" applyAlignment="1"/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Alignment="1"/>
    <xf numFmtId="0" fontId="0" fillId="0" borderId="0" xfId="0" applyFill="1" applyBorder="1" applyAlignment="1"/>
    <xf numFmtId="3" fontId="1" fillId="0" borderId="0" xfId="0" applyNumberFormat="1" applyFont="1" applyFill="1" applyBorder="1"/>
    <xf numFmtId="0" fontId="2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" fillId="0" borderId="0" xfId="0" applyFont="1" applyFill="1" applyBorder="1" applyAlignment="1"/>
    <xf numFmtId="0" fontId="0" fillId="0" borderId="0" xfId="0" applyFill="1" applyBorder="1" applyAlignment="1">
      <alignment horizontal="center"/>
    </xf>
    <xf numFmtId="10" fontId="1" fillId="0" borderId="0" xfId="0" applyNumberFormat="1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0" fontId="1" fillId="0" borderId="0" xfId="0" applyNumberFormat="1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2" fillId="0" borderId="0" xfId="0" applyFont="1" applyFill="1" applyBorder="1" applyAlignment="1"/>
  </cellXfs>
  <cellStyles count="1">
    <cellStyle name="Standaard" xfId="0" builtinId="0"/>
  </cellStyles>
  <dxfs count="2">
    <dxf>
      <fill>
        <patternFill>
          <bgColor indexed="10"/>
        </patternFill>
      </fill>
    </dxf>
    <dxf>
      <fill>
        <patternFill>
          <bgColor indexed="1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8"/>
  <sheetViews>
    <sheetView tabSelected="1" zoomScaleNormal="100" workbookViewId="0">
      <selection activeCell="O6" sqref="O6"/>
    </sheetView>
  </sheetViews>
  <sheetFormatPr defaultRowHeight="11.25" x14ac:dyDescent="0.2"/>
  <cols>
    <col min="1" max="1" width="27.85546875" style="1" customWidth="1"/>
    <col min="2" max="2" width="5.7109375" style="1" customWidth="1"/>
    <col min="3" max="3" width="7" style="1" customWidth="1"/>
    <col min="4" max="4" width="6" style="1" customWidth="1"/>
    <col min="5" max="5" width="6.42578125" style="1" customWidth="1"/>
    <col min="6" max="6" width="11.42578125" style="1" customWidth="1"/>
    <col min="7" max="7" width="14.28515625" style="1" customWidth="1"/>
    <col min="8" max="8" width="10" style="1" customWidth="1"/>
    <col min="9" max="9" width="11.42578125" style="1" customWidth="1"/>
    <col min="10" max="11" width="10.42578125" style="1" customWidth="1"/>
    <col min="12" max="12" width="12" style="1" customWidth="1"/>
    <col min="13" max="13" width="9.85546875" style="1" customWidth="1"/>
    <col min="14" max="14" width="10.140625" style="1" customWidth="1"/>
    <col min="15" max="16384" width="9.140625" style="1"/>
  </cols>
  <sheetData>
    <row r="1" spans="1:16" x14ac:dyDescent="0.2">
      <c r="A1" s="50" t="s">
        <v>27</v>
      </c>
      <c r="B1" s="21" t="s">
        <v>5</v>
      </c>
      <c r="C1" s="9" t="s">
        <v>2</v>
      </c>
      <c r="D1" s="9" t="s">
        <v>17</v>
      </c>
      <c r="E1" s="9" t="s">
        <v>9</v>
      </c>
      <c r="F1" s="10" t="s">
        <v>6</v>
      </c>
      <c r="G1" s="9" t="s">
        <v>10</v>
      </c>
      <c r="H1" s="11" t="s">
        <v>1</v>
      </c>
      <c r="I1" s="9" t="s">
        <v>25</v>
      </c>
      <c r="J1" s="33" t="s">
        <v>3</v>
      </c>
      <c r="K1" s="27" t="s">
        <v>26</v>
      </c>
      <c r="L1" s="33" t="s">
        <v>24</v>
      </c>
      <c r="M1" s="63" t="s">
        <v>13</v>
      </c>
      <c r="N1" s="33" t="s">
        <v>21</v>
      </c>
      <c r="O1" s="27" t="s">
        <v>22</v>
      </c>
      <c r="P1" s="33" t="s">
        <v>20</v>
      </c>
    </row>
    <row r="2" spans="1:16" x14ac:dyDescent="0.2">
      <c r="A2" s="12"/>
      <c r="B2" s="20"/>
      <c r="C2" s="13" t="s">
        <v>7</v>
      </c>
      <c r="D2" s="14"/>
      <c r="E2" s="13" t="s">
        <v>8</v>
      </c>
      <c r="F2" s="13" t="s">
        <v>8</v>
      </c>
      <c r="G2" s="13" t="s">
        <v>8</v>
      </c>
      <c r="H2" s="16" t="s">
        <v>11</v>
      </c>
      <c r="I2" s="15" t="s">
        <v>12</v>
      </c>
      <c r="J2" s="34" t="s">
        <v>12</v>
      </c>
      <c r="K2" s="31" t="s">
        <v>15</v>
      </c>
      <c r="L2" s="34" t="s">
        <v>15</v>
      </c>
      <c r="M2" s="38" t="s">
        <v>15</v>
      </c>
      <c r="N2" s="12"/>
      <c r="O2" s="18"/>
      <c r="P2" s="12"/>
    </row>
    <row r="3" spans="1:16" x14ac:dyDescent="0.2">
      <c r="A3" s="19" t="s">
        <v>14</v>
      </c>
      <c r="B3" s="5">
        <v>1</v>
      </c>
      <c r="C3" s="102">
        <f>D3*12</f>
        <v>1.2000000000000002</v>
      </c>
      <c r="D3" s="86">
        <v>0.1</v>
      </c>
      <c r="E3" s="81">
        <v>135.49</v>
      </c>
      <c r="F3" s="81">
        <v>79.55</v>
      </c>
      <c r="G3" s="81">
        <v>55.94</v>
      </c>
      <c r="H3" s="17">
        <f>E3*$B21/12</f>
        <v>18629.875000000004</v>
      </c>
      <c r="I3" s="40">
        <f>$B21*F3*D3</f>
        <v>13125.75</v>
      </c>
      <c r="J3" s="39">
        <f>$B21*G3*D3</f>
        <v>9230.1</v>
      </c>
      <c r="K3" s="39">
        <f>($B18/12)*I3</f>
        <v>45940.125</v>
      </c>
      <c r="L3" s="39">
        <f>($B18/12)*J3</f>
        <v>32305.350000000002</v>
      </c>
      <c r="M3" s="61">
        <f>K3+L3</f>
        <v>78245.475000000006</v>
      </c>
      <c r="N3" s="46">
        <f>M3*$B12</f>
        <v>58684.106250000004</v>
      </c>
      <c r="O3" s="44"/>
      <c r="P3" s="3"/>
    </row>
    <row r="4" spans="1:16" x14ac:dyDescent="0.2">
      <c r="A4" s="3" t="s">
        <v>4</v>
      </c>
      <c r="B4" s="5">
        <v>0</v>
      </c>
      <c r="C4" s="102">
        <f>D4*12</f>
        <v>0</v>
      </c>
      <c r="D4" s="86">
        <v>0</v>
      </c>
      <c r="E4" s="81">
        <v>98.96</v>
      </c>
      <c r="F4" s="81">
        <v>58.1</v>
      </c>
      <c r="G4" s="81">
        <v>40.86</v>
      </c>
      <c r="H4" s="17">
        <f>E4*$B21/12</f>
        <v>13607</v>
      </c>
      <c r="I4" s="41">
        <f>$B21*F4*D4</f>
        <v>0</v>
      </c>
      <c r="J4" s="29">
        <f>$B21*G4*D4</f>
        <v>0</v>
      </c>
      <c r="K4" s="39">
        <f t="shared" ref="K4:L6" si="0">($B18/12)*I4</f>
        <v>0</v>
      </c>
      <c r="L4" s="29">
        <f t="shared" si="0"/>
        <v>0</v>
      </c>
      <c r="M4" s="62">
        <f>K4+L4</f>
        <v>0</v>
      </c>
      <c r="N4" s="45">
        <f>M4*$B12</f>
        <v>0</v>
      </c>
      <c r="O4" s="29"/>
      <c r="P4" s="3"/>
    </row>
    <row r="5" spans="1:16" x14ac:dyDescent="0.2">
      <c r="A5" s="3" t="s">
        <v>37</v>
      </c>
      <c r="B5" s="5">
        <v>1</v>
      </c>
      <c r="C5" s="101">
        <f>D5*12</f>
        <v>12</v>
      </c>
      <c r="D5" s="86">
        <v>1</v>
      </c>
      <c r="E5" s="81">
        <v>64.14</v>
      </c>
      <c r="F5" s="81">
        <v>37.659999999999997</v>
      </c>
      <c r="G5" s="81">
        <v>26.48</v>
      </c>
      <c r="H5" s="17">
        <f>E5*$B21/12</f>
        <v>8819.25</v>
      </c>
      <c r="I5" s="41">
        <f>$B21*F5*D5</f>
        <v>62138.999999999993</v>
      </c>
      <c r="J5" s="29">
        <f>$B21*G5*D5</f>
        <v>43692</v>
      </c>
      <c r="K5" s="29">
        <f t="shared" si="0"/>
        <v>124277.99999999999</v>
      </c>
      <c r="L5" s="29">
        <f t="shared" si="0"/>
        <v>87384</v>
      </c>
      <c r="M5" s="62">
        <f>K5+L5</f>
        <v>211662</v>
      </c>
      <c r="N5" s="29">
        <f>M5*$B12</f>
        <v>158746.5</v>
      </c>
      <c r="O5" s="44">
        <f>K5</f>
        <v>124277.99999999999</v>
      </c>
      <c r="P5" s="3"/>
    </row>
    <row r="6" spans="1:16" x14ac:dyDescent="0.2">
      <c r="A6" s="3" t="s">
        <v>36</v>
      </c>
      <c r="B6" s="5">
        <v>1</v>
      </c>
      <c r="C6" s="6">
        <f>D6*12</f>
        <v>12</v>
      </c>
      <c r="D6" s="86">
        <v>1</v>
      </c>
      <c r="E6" s="81">
        <v>44.27</v>
      </c>
      <c r="F6" s="81">
        <v>25.99</v>
      </c>
      <c r="G6" s="81">
        <v>18.28</v>
      </c>
      <c r="H6" s="17">
        <f>E6*$B21/12</f>
        <v>6087.125</v>
      </c>
      <c r="I6" s="41">
        <f>$B21*F6*D6</f>
        <v>42883.5</v>
      </c>
      <c r="J6" s="29">
        <f>$B21*G6*D6</f>
        <v>30162.000000000004</v>
      </c>
      <c r="K6" s="29">
        <f t="shared" si="0"/>
        <v>150092.25</v>
      </c>
      <c r="L6" s="29">
        <f t="shared" si="0"/>
        <v>105567.00000000001</v>
      </c>
      <c r="M6" s="62">
        <f>K6+L6</f>
        <v>255659.25</v>
      </c>
      <c r="N6" s="45">
        <f>M6*$B12</f>
        <v>191744.4375</v>
      </c>
      <c r="O6" s="44">
        <f>K6*4/3.5</f>
        <v>171534</v>
      </c>
      <c r="P6" s="3"/>
    </row>
    <row r="7" spans="1:16" x14ac:dyDescent="0.2">
      <c r="A7" s="3" t="s">
        <v>33</v>
      </c>
      <c r="B7" s="5"/>
      <c r="C7" s="101">
        <f>D7*12</f>
        <v>0</v>
      </c>
      <c r="D7" s="86">
        <v>0</v>
      </c>
      <c r="E7" s="81">
        <v>69.58</v>
      </c>
      <c r="F7" s="81">
        <v>40.85</v>
      </c>
      <c r="G7" s="81">
        <v>28.73</v>
      </c>
      <c r="H7" s="17">
        <f>E7*$B21/12</f>
        <v>9567.25</v>
      </c>
      <c r="I7" s="41">
        <f>$B21*F7*D7</f>
        <v>0</v>
      </c>
      <c r="J7" s="29">
        <f>$B21*G7*D7</f>
        <v>0</v>
      </c>
      <c r="K7" s="29">
        <f>($B19/12)*I7</f>
        <v>0</v>
      </c>
      <c r="L7" s="29">
        <f>($B19/12)*J7</f>
        <v>0</v>
      </c>
      <c r="M7" s="62">
        <f>K7+L7</f>
        <v>0</v>
      </c>
      <c r="N7" s="47">
        <f>M7*$B12</f>
        <v>0</v>
      </c>
      <c r="O7" s="24">
        <f>K7</f>
        <v>0</v>
      </c>
      <c r="P7" s="3"/>
    </row>
    <row r="8" spans="1:16" x14ac:dyDescent="0.2">
      <c r="A8" s="30" t="s">
        <v>18</v>
      </c>
      <c r="B8" s="28">
        <f>SUM(B3:B7)</f>
        <v>3</v>
      </c>
      <c r="C8" s="15">
        <f>SUM(C3:C7)</f>
        <v>25.2</v>
      </c>
      <c r="D8" s="15">
        <f>SUM(D3:D7)</f>
        <v>2.1</v>
      </c>
      <c r="E8" s="70"/>
      <c r="F8" s="71"/>
      <c r="G8" s="71"/>
      <c r="H8" s="72"/>
      <c r="I8" s="36">
        <f>SUM(I3:I7)</f>
        <v>118148.25</v>
      </c>
      <c r="J8" s="22">
        <f>SUM(J3:J7)</f>
        <v>83084.100000000006</v>
      </c>
      <c r="K8" s="32">
        <f>SUM(K3:K7)</f>
        <v>320310.375</v>
      </c>
      <c r="L8" s="25">
        <f>SUM(L3:L7)</f>
        <v>225256.35000000003</v>
      </c>
      <c r="M8" s="35">
        <f>SUM(M3:M7)</f>
        <v>545566.72499999998</v>
      </c>
      <c r="N8" s="24"/>
      <c r="O8" s="24"/>
      <c r="P8" s="3"/>
    </row>
    <row r="9" spans="1:16" x14ac:dyDescent="0.2">
      <c r="A9" s="12" t="s">
        <v>0</v>
      </c>
      <c r="B9" s="73"/>
      <c r="C9" s="71"/>
      <c r="D9" s="71"/>
      <c r="E9" s="74"/>
      <c r="F9" s="74"/>
      <c r="G9" s="74"/>
      <c r="H9" s="74"/>
      <c r="I9" s="37"/>
      <c r="J9" s="22"/>
      <c r="K9" s="32"/>
      <c r="L9" s="25"/>
      <c r="M9" s="35">
        <v>35000</v>
      </c>
      <c r="N9" s="26">
        <f>M9*B12</f>
        <v>26250</v>
      </c>
      <c r="O9" s="26">
        <f>M9</f>
        <v>35000</v>
      </c>
      <c r="P9" s="3"/>
    </row>
    <row r="10" spans="1:16" ht="12" thickBot="1" x14ac:dyDescent="0.25">
      <c r="A10" s="4" t="s">
        <v>23</v>
      </c>
      <c r="B10" s="75"/>
      <c r="C10" s="74"/>
      <c r="D10" s="74"/>
      <c r="E10" s="74"/>
      <c r="F10" s="74"/>
      <c r="G10" s="74"/>
      <c r="H10" s="74"/>
      <c r="I10" s="76"/>
      <c r="J10" s="77"/>
      <c r="K10" s="77"/>
      <c r="L10" s="78"/>
      <c r="M10" s="55"/>
      <c r="N10" s="29"/>
      <c r="O10" s="26"/>
      <c r="P10" s="42"/>
    </row>
    <row r="11" spans="1:16" ht="14.25" thickTop="1" thickBot="1" x14ac:dyDescent="0.25">
      <c r="A11" s="56" t="s">
        <v>29</v>
      </c>
      <c r="B11" s="110"/>
      <c r="C11" s="111"/>
      <c r="D11" s="111"/>
      <c r="E11" s="111"/>
      <c r="F11" s="111"/>
      <c r="G11" s="111"/>
      <c r="H11" s="112"/>
      <c r="I11" s="8"/>
      <c r="J11" s="8"/>
      <c r="K11" s="8"/>
      <c r="L11" s="8"/>
      <c r="M11" s="87">
        <f>SUM(M8:M10)</f>
        <v>580566.72499999998</v>
      </c>
      <c r="N11" s="88">
        <f>SUM(N3:N10)</f>
        <v>435425.04375000001</v>
      </c>
      <c r="O11" s="89">
        <f>SUM(O3:O10)</f>
        <v>330812</v>
      </c>
      <c r="P11" s="97">
        <f>N16-O16</f>
        <v>104613.04375000001</v>
      </c>
    </row>
    <row r="12" spans="1:16" ht="12.75" x14ac:dyDescent="0.2">
      <c r="A12" s="23" t="s">
        <v>31</v>
      </c>
      <c r="B12" s="79">
        <v>0.75</v>
      </c>
      <c r="C12" s="113"/>
      <c r="D12" s="114"/>
      <c r="E12" s="114"/>
      <c r="F12" s="114"/>
      <c r="G12" s="114"/>
      <c r="H12" s="115"/>
      <c r="I12" s="8"/>
      <c r="J12" s="8"/>
      <c r="K12" s="8"/>
      <c r="L12" s="8"/>
      <c r="M12" s="90">
        <f>M11*$B12</f>
        <v>435425.04374999995</v>
      </c>
      <c r="N12" s="91"/>
      <c r="O12" s="92"/>
    </row>
    <row r="13" spans="1:16" x14ac:dyDescent="0.2">
      <c r="A13" s="57" t="s">
        <v>28</v>
      </c>
      <c r="B13" s="58">
        <v>1</v>
      </c>
      <c r="C13" s="119"/>
      <c r="D13" s="120"/>
      <c r="E13" s="120"/>
      <c r="F13" s="120"/>
      <c r="G13" s="121"/>
      <c r="H13" s="59"/>
      <c r="I13" s="35"/>
      <c r="J13" s="26"/>
      <c r="K13" s="26"/>
      <c r="L13" s="107"/>
      <c r="M13" s="93">
        <v>9650</v>
      </c>
      <c r="N13" s="91"/>
      <c r="O13" s="91"/>
    </row>
    <row r="14" spans="1:16" x14ac:dyDescent="0.2">
      <c r="A14" s="57" t="s">
        <v>34</v>
      </c>
      <c r="B14" s="58">
        <v>1</v>
      </c>
      <c r="C14" s="13"/>
      <c r="D14" s="83"/>
      <c r="E14" s="15"/>
      <c r="F14" s="15"/>
      <c r="G14" s="15"/>
      <c r="H14" s="84"/>
      <c r="I14" s="85"/>
      <c r="J14" s="22"/>
      <c r="K14" s="22"/>
      <c r="L14" s="22" t="s">
        <v>44</v>
      </c>
      <c r="M14" s="94">
        <v>24450</v>
      </c>
      <c r="N14" s="96"/>
      <c r="O14" s="91"/>
    </row>
    <row r="15" spans="1:16" ht="12" thickBot="1" x14ac:dyDescent="0.25">
      <c r="A15" s="57" t="s">
        <v>32</v>
      </c>
      <c r="B15" s="58">
        <v>1</v>
      </c>
      <c r="C15" s="64"/>
      <c r="D15" s="65"/>
      <c r="E15" s="66"/>
      <c r="F15" s="66"/>
      <c r="G15" s="66"/>
      <c r="H15" s="67"/>
      <c r="I15" s="68"/>
      <c r="J15" s="69"/>
      <c r="K15" s="69"/>
      <c r="L15" s="69"/>
      <c r="M15" s="94"/>
      <c r="N15" s="88"/>
      <c r="O15" s="88"/>
    </row>
    <row r="16" spans="1:16" ht="13.5" thickBot="1" x14ac:dyDescent="0.25">
      <c r="A16" s="60" t="s">
        <v>30</v>
      </c>
      <c r="B16" s="116"/>
      <c r="C16" s="117"/>
      <c r="D16" s="117"/>
      <c r="E16" s="117"/>
      <c r="F16" s="117"/>
      <c r="G16" s="117"/>
      <c r="H16" s="117"/>
      <c r="I16" s="117"/>
      <c r="J16" s="117"/>
      <c r="K16" s="117"/>
      <c r="L16" s="117"/>
      <c r="M16" s="95">
        <f>SUM(M12:M15)</f>
        <v>469525.04374999995</v>
      </c>
      <c r="N16" s="96">
        <f>SUM(N11:N15)</f>
        <v>435425.04375000001</v>
      </c>
      <c r="O16" s="96">
        <f>SUM(O11:O15)</f>
        <v>330812</v>
      </c>
    </row>
    <row r="17" spans="1:21" x14ac:dyDescent="0.2">
      <c r="A17" s="51"/>
      <c r="B17" s="54"/>
      <c r="C17" s="6"/>
      <c r="D17" s="6"/>
      <c r="E17" s="6"/>
      <c r="F17" s="7"/>
      <c r="G17" s="7"/>
      <c r="H17" s="6"/>
      <c r="I17" s="49"/>
      <c r="J17" s="49"/>
      <c r="K17" s="49"/>
      <c r="L17" s="49"/>
      <c r="M17" s="53"/>
    </row>
    <row r="18" spans="1:21" x14ac:dyDescent="0.2">
      <c r="A18" s="51" t="s">
        <v>38</v>
      </c>
      <c r="B18" s="52">
        <v>42</v>
      </c>
      <c r="C18" s="6"/>
      <c r="D18" s="6"/>
      <c r="E18" s="6"/>
      <c r="F18" s="7"/>
      <c r="G18" s="7"/>
      <c r="H18" s="6"/>
      <c r="I18" s="49"/>
      <c r="J18" s="49"/>
      <c r="K18" s="49"/>
      <c r="L18" s="49" t="s">
        <v>40</v>
      </c>
      <c r="M18" s="122">
        <v>469888</v>
      </c>
    </row>
    <row r="19" spans="1:21" x14ac:dyDescent="0.2">
      <c r="A19" s="1" t="s">
        <v>39</v>
      </c>
      <c r="B19" s="52">
        <v>24</v>
      </c>
      <c r="F19" s="80"/>
    </row>
    <row r="20" spans="1:21" ht="12.75" x14ac:dyDescent="0.2">
      <c r="A20" s="1" t="s">
        <v>35</v>
      </c>
      <c r="B20" s="2">
        <v>42</v>
      </c>
      <c r="F20" s="80"/>
      <c r="J20" s="123"/>
      <c r="K20" s="131"/>
      <c r="L20" s="132"/>
      <c r="M20" s="133"/>
      <c r="N20" s="124"/>
      <c r="O20" s="124"/>
      <c r="P20" s="130"/>
      <c r="Q20" s="123"/>
      <c r="R20" s="123"/>
      <c r="S20" s="123"/>
      <c r="T20" s="123"/>
      <c r="U20" s="123"/>
    </row>
    <row r="21" spans="1:21" ht="12.75" x14ac:dyDescent="0.2">
      <c r="A21" s="1" t="s">
        <v>19</v>
      </c>
      <c r="B21" s="2">
        <v>1650</v>
      </c>
      <c r="F21" s="80"/>
      <c r="J21" s="123"/>
      <c r="K21" s="131"/>
      <c r="L21" s="132"/>
      <c r="M21" s="133"/>
      <c r="N21" s="124"/>
      <c r="O21" s="124"/>
      <c r="P21" s="130"/>
      <c r="Q21" s="123"/>
      <c r="R21" s="123"/>
      <c r="S21" s="123"/>
      <c r="T21" s="123"/>
      <c r="U21" s="123"/>
    </row>
    <row r="22" spans="1:21" ht="12.75" x14ac:dyDescent="0.2">
      <c r="A22" s="1" t="s">
        <v>16</v>
      </c>
      <c r="B22" s="2">
        <v>3000</v>
      </c>
      <c r="F22" s="80"/>
      <c r="J22" s="123"/>
      <c r="K22" s="131"/>
      <c r="L22" s="132"/>
      <c r="M22" s="133"/>
      <c r="N22" s="124"/>
      <c r="O22" s="124"/>
      <c r="P22" s="130"/>
      <c r="Q22" s="123"/>
      <c r="R22" s="123"/>
      <c r="S22" s="123"/>
      <c r="T22" s="123"/>
      <c r="U22" s="123"/>
    </row>
    <row r="23" spans="1:21" ht="12.75" x14ac:dyDescent="0.2">
      <c r="E23" s="7"/>
      <c r="F23" s="80"/>
      <c r="J23" s="123"/>
      <c r="K23" s="131"/>
      <c r="L23" s="134"/>
      <c r="M23" s="125"/>
      <c r="N23" s="125"/>
      <c r="O23" s="125"/>
      <c r="P23" s="130"/>
      <c r="Q23" s="123"/>
      <c r="R23" s="123"/>
      <c r="S23" s="123"/>
      <c r="T23" s="123"/>
      <c r="U23" s="123"/>
    </row>
    <row r="24" spans="1:21" ht="12.75" x14ac:dyDescent="0.2">
      <c r="A24" s="118" t="s">
        <v>41</v>
      </c>
      <c r="B24" s="109"/>
      <c r="C24" s="109"/>
      <c r="D24" s="109"/>
      <c r="F24" s="80"/>
      <c r="J24" s="123"/>
      <c r="K24" s="131"/>
      <c r="L24" s="134"/>
      <c r="M24" s="135"/>
      <c r="N24" s="136"/>
      <c r="O24" s="136"/>
      <c r="P24" s="130"/>
      <c r="Q24" s="126"/>
      <c r="R24" s="126"/>
      <c r="S24" s="126"/>
      <c r="T24" s="126"/>
      <c r="U24" s="126"/>
    </row>
    <row r="25" spans="1:21" ht="12.75" x14ac:dyDescent="0.2">
      <c r="J25" s="123"/>
      <c r="K25" s="131"/>
      <c r="L25" s="134"/>
      <c r="M25" s="133"/>
      <c r="N25" s="124"/>
      <c r="O25" s="124"/>
      <c r="P25" s="130"/>
      <c r="Q25" s="123"/>
      <c r="R25" s="123"/>
      <c r="S25" s="123"/>
      <c r="T25" s="123"/>
      <c r="U25" s="123"/>
    </row>
    <row r="26" spans="1:21" ht="12.75" x14ac:dyDescent="0.2">
      <c r="A26" s="98" t="s">
        <v>42</v>
      </c>
      <c r="J26" s="123"/>
      <c r="K26" s="131"/>
      <c r="L26" s="134"/>
      <c r="M26" s="125"/>
      <c r="N26" s="125"/>
      <c r="O26" s="125"/>
      <c r="P26" s="130"/>
      <c r="Q26" s="123"/>
      <c r="R26" s="123"/>
      <c r="S26" s="123"/>
      <c r="T26" s="123"/>
      <c r="U26" s="123"/>
    </row>
    <row r="27" spans="1:21" ht="12.75" x14ac:dyDescent="0.2">
      <c r="B27" s="82"/>
      <c r="C27" s="82"/>
      <c r="J27" s="123"/>
      <c r="K27" s="131"/>
      <c r="L27" s="134"/>
      <c r="M27" s="135"/>
      <c r="N27" s="136"/>
      <c r="O27" s="136"/>
      <c r="P27" s="130"/>
      <c r="Q27" s="126"/>
      <c r="R27" s="126"/>
      <c r="S27" s="126"/>
      <c r="T27" s="126"/>
      <c r="U27" s="123"/>
    </row>
    <row r="28" spans="1:21" ht="12.75" x14ac:dyDescent="0.2">
      <c r="A28" s="82" t="s">
        <v>43</v>
      </c>
      <c r="B28" s="82"/>
      <c r="C28" s="82"/>
      <c r="J28" s="123"/>
      <c r="K28" s="137"/>
      <c r="L28" s="138"/>
      <c r="M28" s="139"/>
      <c r="N28" s="140"/>
      <c r="O28" s="140"/>
      <c r="P28" s="130"/>
      <c r="Q28" s="127"/>
      <c r="R28" s="127"/>
      <c r="S28" s="127"/>
      <c r="T28" s="127"/>
      <c r="U28" s="123"/>
    </row>
    <row r="29" spans="1:21" ht="12.75" x14ac:dyDescent="0.2">
      <c r="A29" s="82"/>
      <c r="B29" s="82"/>
      <c r="C29" s="82"/>
      <c r="J29" s="123"/>
      <c r="K29" s="137"/>
      <c r="L29" s="138"/>
      <c r="M29" s="139"/>
      <c r="N29" s="140"/>
      <c r="O29" s="140"/>
      <c r="P29" s="130"/>
      <c r="Q29" s="127"/>
      <c r="R29" s="127"/>
      <c r="S29" s="127"/>
      <c r="T29" s="127"/>
      <c r="U29" s="123"/>
    </row>
    <row r="30" spans="1:21" ht="12.75" x14ac:dyDescent="0.2">
      <c r="A30" s="43"/>
      <c r="B30" s="43"/>
      <c r="C30" s="43"/>
      <c r="J30" s="123"/>
      <c r="K30" s="131"/>
      <c r="L30" s="134"/>
      <c r="M30" s="133"/>
      <c r="N30" s="124"/>
      <c r="O30" s="124"/>
      <c r="P30" s="130"/>
      <c r="Q30" s="123"/>
      <c r="R30" s="123"/>
      <c r="S30" s="128"/>
      <c r="T30" s="123"/>
      <c r="U30" s="123"/>
    </row>
    <row r="31" spans="1:21" ht="12.75" x14ac:dyDescent="0.2">
      <c r="A31" s="106"/>
      <c r="B31" s="105"/>
      <c r="C31" s="105"/>
      <c r="D31" s="82"/>
      <c r="E31" s="82"/>
      <c r="F31" s="82"/>
      <c r="J31" s="123"/>
      <c r="K31" s="131"/>
      <c r="L31" s="134"/>
      <c r="M31" s="133"/>
      <c r="N31" s="124"/>
      <c r="O31" s="124"/>
      <c r="P31" s="130"/>
      <c r="Q31" s="123"/>
      <c r="R31" s="123"/>
      <c r="S31" s="123"/>
      <c r="T31" s="123"/>
      <c r="U31" s="123"/>
    </row>
    <row r="32" spans="1:21" ht="12.75" x14ac:dyDescent="0.2">
      <c r="A32" s="108"/>
      <c r="B32" s="105"/>
      <c r="C32" s="105"/>
      <c r="D32" s="82"/>
      <c r="E32" s="82"/>
      <c r="F32" s="82"/>
      <c r="J32" s="123"/>
      <c r="K32" s="137"/>
      <c r="L32" s="138"/>
      <c r="M32" s="125"/>
      <c r="N32" s="129"/>
      <c r="O32" s="129"/>
      <c r="P32" s="130"/>
      <c r="Q32" s="123"/>
      <c r="R32" s="123"/>
      <c r="S32" s="123"/>
      <c r="T32" s="123"/>
      <c r="U32" s="123"/>
    </row>
    <row r="33" spans="1:21" x14ac:dyDescent="0.2">
      <c r="A33" s="7"/>
      <c r="B33" s="7"/>
      <c r="C33" s="103"/>
      <c r="J33" s="123"/>
      <c r="K33" s="51"/>
      <c r="L33" s="51"/>
      <c r="M33" s="141"/>
      <c r="N33" s="141"/>
      <c r="O33" s="141"/>
      <c r="P33" s="53"/>
      <c r="Q33" s="123"/>
      <c r="R33" s="123"/>
      <c r="S33" s="123"/>
      <c r="T33" s="123"/>
      <c r="U33" s="123"/>
    </row>
    <row r="34" spans="1:21" x14ac:dyDescent="0.2">
      <c r="A34" s="7"/>
      <c r="B34" s="7"/>
      <c r="C34" s="100"/>
      <c r="K34" s="7"/>
      <c r="L34" s="7"/>
      <c r="M34" s="48"/>
      <c r="N34" s="48"/>
      <c r="O34" s="48"/>
      <c r="P34" s="99"/>
    </row>
    <row r="35" spans="1:21" x14ac:dyDescent="0.2">
      <c r="A35" s="7"/>
      <c r="B35" s="7"/>
      <c r="C35" s="100"/>
      <c r="M35" s="48"/>
      <c r="N35" s="48"/>
      <c r="O35" s="48"/>
      <c r="P35" s="99"/>
    </row>
    <row r="36" spans="1:21" x14ac:dyDescent="0.2">
      <c r="A36" s="7"/>
      <c r="B36" s="7"/>
      <c r="C36" s="100"/>
    </row>
    <row r="39" spans="1:21" x14ac:dyDescent="0.2">
      <c r="A39" s="104"/>
      <c r="B39" s="105"/>
      <c r="C39" s="105"/>
    </row>
    <row r="40" spans="1:21" x14ac:dyDescent="0.2">
      <c r="A40" s="104"/>
      <c r="B40" s="105"/>
      <c r="C40" s="105"/>
    </row>
    <row r="41" spans="1:21" x14ac:dyDescent="0.2">
      <c r="A41" s="7"/>
      <c r="B41" s="100"/>
      <c r="C41" s="100"/>
    </row>
    <row r="42" spans="1:21" x14ac:dyDescent="0.2">
      <c r="A42" s="7"/>
      <c r="B42" s="7"/>
      <c r="C42" s="103"/>
    </row>
    <row r="43" spans="1:21" x14ac:dyDescent="0.2">
      <c r="A43" s="7"/>
      <c r="B43" s="7"/>
      <c r="C43" s="100"/>
    </row>
    <row r="44" spans="1:21" x14ac:dyDescent="0.2">
      <c r="A44" s="7"/>
      <c r="B44" s="7"/>
      <c r="C44" s="100"/>
    </row>
    <row r="45" spans="1:21" x14ac:dyDescent="0.2">
      <c r="A45" s="7"/>
      <c r="B45" s="7"/>
      <c r="C45" s="100"/>
    </row>
    <row r="48" spans="1:21" x14ac:dyDescent="0.2">
      <c r="A48" s="82"/>
      <c r="B48" s="82"/>
      <c r="C48" s="82"/>
      <c r="D48" s="82"/>
    </row>
  </sheetData>
  <mergeCells count="26">
    <mergeCell ref="B11:H11"/>
    <mergeCell ref="C12:H12"/>
    <mergeCell ref="B16:L16"/>
    <mergeCell ref="A24:D24"/>
    <mergeCell ref="K20:L20"/>
    <mergeCell ref="C13:G13"/>
    <mergeCell ref="M30:O30"/>
    <mergeCell ref="M33:O33"/>
    <mergeCell ref="K22:L22"/>
    <mergeCell ref="M22:O22"/>
    <mergeCell ref="K23:L23"/>
    <mergeCell ref="K24:L24"/>
    <mergeCell ref="M24:O24"/>
    <mergeCell ref="K25:L25"/>
    <mergeCell ref="M25:O25"/>
    <mergeCell ref="K31:L31"/>
    <mergeCell ref="M31:O31"/>
    <mergeCell ref="K30:L30"/>
    <mergeCell ref="Q24:U24"/>
    <mergeCell ref="Q27:T27"/>
    <mergeCell ref="M20:O20"/>
    <mergeCell ref="K21:L21"/>
    <mergeCell ref="M21:O21"/>
    <mergeCell ref="K26:L26"/>
    <mergeCell ref="K27:L27"/>
    <mergeCell ref="M27:O27"/>
  </mergeCells>
  <phoneticPr fontId="0" type="noConversion"/>
  <conditionalFormatting sqref="P11">
    <cfRule type="cellIs" dxfId="1" priority="1" stopIfTrue="1" operator="greaterThan">
      <formula>0</formula>
    </cfRule>
    <cfRule type="cellIs" dxfId="0" priority="2" stopIfTrue="1" operator="lessThanOrEqual">
      <formula>0</formula>
    </cfRule>
  </conditionalFormatting>
  <pageMargins left="0.34" right="0.2" top="1" bottom="1" header="0.5" footer="0.5"/>
  <pageSetup paperSize="9" scale="7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SMC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Frank Roos</dc:creator>
  <cp:lastModifiedBy>margriet</cp:lastModifiedBy>
  <cp:lastPrinted>2009-03-16T11:59:58Z</cp:lastPrinted>
  <dcterms:created xsi:type="dcterms:W3CDTF">2001-04-02T12:07:33Z</dcterms:created>
  <dcterms:modified xsi:type="dcterms:W3CDTF">2011-05-24T11:02:57Z</dcterms:modified>
</cp:coreProperties>
</file>